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Амортизација на кредит" sheetId="1" r:id="rId1"/>
  </sheets>
  <calcPr calcId="144525"/>
</workbook>
</file>

<file path=xl/calcChain.xml><?xml version="1.0" encoding="utf-8"?>
<calcChain xmlns="http://schemas.openxmlformats.org/spreadsheetml/2006/main">
  <c r="C9" i="1" l="1"/>
  <c r="B15" i="1" s="1"/>
  <c r="B16" i="1" s="1"/>
  <c r="J9" i="1" l="1"/>
  <c r="K9" i="1"/>
  <c r="J11" i="1"/>
  <c r="J10" i="1"/>
  <c r="B18" i="1"/>
  <c r="L9" i="1" l="1"/>
  <c r="M9" i="1" s="1"/>
  <c r="K10" i="1" s="1"/>
  <c r="L10" i="1" s="1"/>
  <c r="M10" i="1" s="1"/>
  <c r="K11" i="1" l="1"/>
  <c r="L11" i="1" s="1"/>
  <c r="M11" i="1" s="1"/>
</calcChain>
</file>

<file path=xl/sharedStrings.xml><?xml version="1.0" encoding="utf-8"?>
<sst xmlns="http://schemas.openxmlformats.org/spreadsheetml/2006/main" count="21" uniqueCount="21">
  <si>
    <t>Легенда</t>
  </si>
  <si>
    <t>Инпути потребни за пресметката</t>
  </si>
  <si>
    <t>Формула - ексел програмот ќе даде преоден резултат потребен за конечниот аутпут</t>
  </si>
  <si>
    <t>Формула - конечен аутпут</t>
  </si>
  <si>
    <t>Износ на кредитот</t>
  </si>
  <si>
    <t>Учество</t>
  </si>
  <si>
    <t>Год. каматн. ст.</t>
  </si>
  <si>
    <t>години</t>
  </si>
  <si>
    <t>Периоди на отплата</t>
  </si>
  <si>
    <t>Годишен ануитет</t>
  </si>
  <si>
    <t>Месечен ануитет</t>
  </si>
  <si>
    <t>АМОРТИЗАЦИЈА НА КРЕДИТИ</t>
  </si>
  <si>
    <t>Вкупно вратена сума на банката</t>
  </si>
  <si>
    <t>Година 1</t>
  </si>
  <si>
    <t>Година 2</t>
  </si>
  <si>
    <t>Година 3</t>
  </si>
  <si>
    <t>Амортизациски план за први три години</t>
  </si>
  <si>
    <t>Остаток од главнина</t>
  </si>
  <si>
    <t>Отплата главнина - год.</t>
  </si>
  <si>
    <t>Ануитет - год.</t>
  </si>
  <si>
    <t>Камата -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</si>
</sst>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3" fillId="0" borderId="1" xfId="0" applyFont="1" applyBorder="1"/>
    <xf numFmtId="4" fontId="3" fillId="0" borderId="0" xfId="0" applyNumberFormat="1" applyFont="1"/>
    <xf numFmtId="0" fontId="4" fillId="4" borderId="2" xfId="0" applyFont="1" applyFill="1" applyBorder="1"/>
    <xf numFmtId="0" fontId="4" fillId="4" borderId="4" xfId="0" applyFont="1" applyFill="1" applyBorder="1"/>
    <xf numFmtId="0" fontId="4" fillId="4" borderId="9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5" fillId="4" borderId="12" xfId="0" applyFont="1" applyFill="1" applyBorder="1"/>
    <xf numFmtId="0" fontId="4" fillId="4" borderId="1" xfId="0" applyFont="1" applyFill="1" applyBorder="1"/>
    <xf numFmtId="0" fontId="4" fillId="4" borderId="13" xfId="0" applyFont="1" applyFill="1" applyBorder="1"/>
    <xf numFmtId="0" fontId="4" fillId="4" borderId="12" xfId="0" applyFont="1" applyFill="1" applyBorder="1"/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 applyProtection="1">
      <alignment horizontal="center" vertical="center"/>
      <protection hidden="1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10" fontId="3" fillId="2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4" fontId="4" fillId="4" borderId="3" xfId="0" applyNumberFormat="1" applyFont="1" applyFill="1" applyBorder="1" applyAlignment="1" applyProtection="1">
      <alignment horizontal="center" vertical="center"/>
      <protection hidden="1"/>
    </xf>
    <xf numFmtId="4" fontId="4" fillId="4" borderId="5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4" fontId="4" fillId="4" borderId="10" xfId="0" applyNumberFormat="1" applyFont="1" applyFill="1" applyBorder="1" applyAlignment="1" applyProtection="1">
      <alignment horizontal="center" vertical="center"/>
      <protection hidden="1"/>
    </xf>
    <xf numFmtId="4" fontId="4" fillId="4" borderId="1" xfId="0" applyNumberFormat="1" applyFont="1" applyFill="1" applyBorder="1" applyProtection="1">
      <protection hidden="1"/>
    </xf>
    <xf numFmtId="4" fontId="4" fillId="4" borderId="13" xfId="0" applyNumberFormat="1" applyFont="1" applyFill="1" applyBorder="1" applyProtection="1">
      <protection hidden="1"/>
    </xf>
    <xf numFmtId="4" fontId="4" fillId="4" borderId="14" xfId="0" applyNumberFormat="1" applyFont="1" applyFill="1" applyBorder="1" applyProtection="1">
      <protection hidden="1"/>
    </xf>
    <xf numFmtId="4" fontId="4" fillId="4" borderId="5" xfId="0" applyNumberFormat="1" applyFont="1" applyFill="1" applyBorder="1" applyProtection="1">
      <protection hidden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2"/>
  <sheetViews>
    <sheetView tabSelected="1" workbookViewId="0">
      <selection activeCell="C9" sqref="C9"/>
    </sheetView>
  </sheetViews>
  <sheetFormatPr defaultRowHeight="15" x14ac:dyDescent="0.25"/>
  <cols>
    <col min="1" max="1" width="22.42578125" bestFit="1" customWidth="1"/>
    <col min="2" max="2" width="15.7109375" customWidth="1"/>
    <col min="3" max="3" width="11.42578125" bestFit="1" customWidth="1"/>
    <col min="9" max="9" width="21.85546875" customWidth="1"/>
    <col min="10" max="10" width="17" bestFit="1" customWidth="1"/>
    <col min="11" max="11" width="15.7109375" bestFit="1" customWidth="1"/>
    <col min="12" max="12" width="28.85546875" bestFit="1" customWidth="1"/>
    <col min="13" max="13" width="25.5703125" bestFit="1" customWidth="1"/>
  </cols>
  <sheetData>
    <row r="1" spans="1:20" ht="21" thickBot="1" x14ac:dyDescent="0.3">
      <c r="A1" s="15" t="s">
        <v>11</v>
      </c>
      <c r="B1" s="16"/>
      <c r="C1" s="16"/>
      <c r="D1" s="16"/>
      <c r="E1" s="16"/>
      <c r="F1" s="16"/>
      <c r="G1" s="16"/>
      <c r="H1" s="16"/>
      <c r="I1" s="16"/>
      <c r="J1" s="16"/>
      <c r="K1" s="17"/>
    </row>
    <row r="3" spans="1:20" ht="15.75" x14ac:dyDescent="0.2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5.75" x14ac:dyDescent="0.25">
      <c r="A4" s="2"/>
      <c r="B4" s="1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5.75" x14ac:dyDescent="0.25">
      <c r="A5" s="3"/>
      <c r="B5" s="1" t="s">
        <v>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6.5" thickBot="1" x14ac:dyDescent="0.3">
      <c r="A6" s="4"/>
      <c r="B6" s="1" t="s">
        <v>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5.75" x14ac:dyDescent="0.25">
      <c r="A7" s="1"/>
      <c r="B7" s="1"/>
      <c r="C7" s="1"/>
      <c r="D7" s="1"/>
      <c r="E7" s="1"/>
      <c r="F7" s="1"/>
      <c r="G7" s="1"/>
      <c r="H7" s="1"/>
      <c r="I7" s="18" t="s">
        <v>16</v>
      </c>
      <c r="J7" s="19"/>
      <c r="K7" s="19"/>
      <c r="L7" s="19"/>
      <c r="M7" s="20"/>
      <c r="N7" s="10"/>
      <c r="O7" s="1"/>
      <c r="P7" s="1"/>
      <c r="Q7" s="1"/>
      <c r="R7" s="1"/>
      <c r="S7" s="1"/>
      <c r="T7" s="1"/>
    </row>
    <row r="8" spans="1:20" ht="15.75" x14ac:dyDescent="0.25">
      <c r="A8" s="1"/>
      <c r="B8" s="1"/>
      <c r="C8" s="1"/>
      <c r="D8" s="1"/>
      <c r="E8" s="1"/>
      <c r="F8" s="1"/>
      <c r="G8" s="1"/>
      <c r="H8" s="1"/>
      <c r="I8" s="11"/>
      <c r="J8" s="12" t="s">
        <v>19</v>
      </c>
      <c r="K8" s="12" t="s">
        <v>20</v>
      </c>
      <c r="L8" s="12" t="s">
        <v>18</v>
      </c>
      <c r="M8" s="13" t="s">
        <v>17</v>
      </c>
      <c r="N8" s="1"/>
      <c r="O8" s="1"/>
      <c r="P8" s="1"/>
      <c r="Q8" s="1"/>
      <c r="R8" s="1"/>
      <c r="S8" s="1"/>
      <c r="T8" s="1"/>
    </row>
    <row r="9" spans="1:20" ht="15.75" x14ac:dyDescent="0.25">
      <c r="A9" s="5" t="s">
        <v>4</v>
      </c>
      <c r="B9" s="22">
        <v>2500000</v>
      </c>
      <c r="C9" s="21">
        <f>B9-B11*B9</f>
        <v>2125000</v>
      </c>
      <c r="D9" s="1"/>
      <c r="E9" s="1"/>
      <c r="F9" s="1"/>
      <c r="G9" s="1"/>
      <c r="H9" s="1"/>
      <c r="I9" s="14" t="s">
        <v>13</v>
      </c>
      <c r="J9" s="29">
        <f>B$15</f>
        <v>376091.34883966856</v>
      </c>
      <c r="K9" s="29">
        <f>C9*B$10</f>
        <v>255000</v>
      </c>
      <c r="L9" s="29">
        <f>J9-K9</f>
        <v>121091.34883966856</v>
      </c>
      <c r="M9" s="30">
        <f>C9-L9</f>
        <v>2003908.6511603314</v>
      </c>
      <c r="N9" s="1"/>
      <c r="O9" s="1"/>
      <c r="P9" s="1"/>
      <c r="Q9" s="1"/>
      <c r="R9" s="1"/>
      <c r="S9" s="1"/>
      <c r="T9" s="1"/>
    </row>
    <row r="10" spans="1:20" ht="15.75" x14ac:dyDescent="0.25">
      <c r="A10" s="5" t="s">
        <v>6</v>
      </c>
      <c r="B10" s="23">
        <v>0.12</v>
      </c>
      <c r="C10" s="1"/>
      <c r="D10" s="1"/>
      <c r="E10" s="1"/>
      <c r="F10" s="1"/>
      <c r="G10" s="1"/>
      <c r="H10" s="1"/>
      <c r="I10" s="14" t="s">
        <v>14</v>
      </c>
      <c r="J10" s="29">
        <f t="shared" ref="J10:J11" si="0">B$15</f>
        <v>376091.34883966856</v>
      </c>
      <c r="K10" s="29">
        <f>M9*B$10</f>
        <v>240469.03813923977</v>
      </c>
      <c r="L10" s="29">
        <f>J10-K10</f>
        <v>135622.31070042879</v>
      </c>
      <c r="M10" s="30">
        <f>M9-L10</f>
        <v>1868286.3404599028</v>
      </c>
      <c r="N10" s="1"/>
      <c r="O10" s="1"/>
      <c r="P10" s="1"/>
      <c r="Q10" s="1"/>
      <c r="R10" s="1"/>
      <c r="S10" s="1"/>
      <c r="T10" s="1"/>
    </row>
    <row r="11" spans="1:20" ht="16.5" thickBot="1" x14ac:dyDescent="0.3">
      <c r="A11" s="5" t="s">
        <v>5</v>
      </c>
      <c r="B11" s="23">
        <v>0.15</v>
      </c>
      <c r="C11" s="1"/>
      <c r="D11" s="1"/>
      <c r="E11" s="1"/>
      <c r="F11" s="1"/>
      <c r="G11" s="1"/>
      <c r="H11" s="1"/>
      <c r="I11" s="8" t="s">
        <v>15</v>
      </c>
      <c r="J11" s="31">
        <f t="shared" si="0"/>
        <v>376091.34883966856</v>
      </c>
      <c r="K11" s="31">
        <f>M10*B$10</f>
        <v>224194.36085518834</v>
      </c>
      <c r="L11" s="31">
        <f>J11-K11</f>
        <v>151896.98798448022</v>
      </c>
      <c r="M11" s="32">
        <f>M10-L11</f>
        <v>1716389.3524754224</v>
      </c>
      <c r="N11" s="1"/>
      <c r="O11" s="1"/>
      <c r="P11" s="1"/>
      <c r="Q11" s="1"/>
      <c r="R11" s="1"/>
      <c r="S11" s="1"/>
      <c r="T11" s="1"/>
    </row>
    <row r="12" spans="1:20" ht="15.75" x14ac:dyDescent="0.25">
      <c r="A12" s="5" t="s">
        <v>8</v>
      </c>
      <c r="B12" s="24">
        <v>10</v>
      </c>
      <c r="C12" s="1" t="s">
        <v>7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6.5" thickBot="1" x14ac:dyDescent="0.3">
      <c r="A14" s="1"/>
      <c r="B14" s="1"/>
      <c r="C14" s="1"/>
      <c r="D14" s="1"/>
      <c r="E14" s="1"/>
      <c r="F14" s="1"/>
      <c r="G14" s="1"/>
      <c r="H14" s="1"/>
      <c r="I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5.75" x14ac:dyDescent="0.25">
      <c r="A15" s="7" t="s">
        <v>9</v>
      </c>
      <c r="B15" s="25">
        <f>C9*B10*(1+B10)^B12/((1+B10)^B12-1)</f>
        <v>376091.34883966856</v>
      </c>
      <c r="C15" s="6"/>
      <c r="D15" s="1"/>
      <c r="E15" s="1"/>
      <c r="F15" s="1"/>
      <c r="G15" s="1"/>
      <c r="H15" s="1"/>
      <c r="I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6.5" thickBot="1" x14ac:dyDescent="0.3">
      <c r="A16" s="8" t="s">
        <v>10</v>
      </c>
      <c r="B16" s="26">
        <f>B15/12</f>
        <v>31340.945736639045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6.5" thickBot="1" x14ac:dyDescent="0.3">
      <c r="A17" s="1"/>
      <c r="B17" s="27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32.25" thickBot="1" x14ac:dyDescent="0.3">
      <c r="A18" s="9" t="s">
        <v>12</v>
      </c>
      <c r="B18" s="28">
        <f>B15*B12</f>
        <v>3760913.4883966856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</sheetData>
  <sheetProtection password="CF5F" sheet="1" objects="1" scenarios="1"/>
  <mergeCells count="2">
    <mergeCell ref="A1:K1"/>
    <mergeCell ref="I7:M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Амортизација на кредит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2013-06-25T11:58:24Z</dcterms:modified>
</cp:coreProperties>
</file>