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WACC" sheetId="1" r:id="rId1"/>
  </sheets>
  <calcPr calcId="144525" iterate="1" concurrentCalc="0"/>
</workbook>
</file>

<file path=xl/calcChain.xml><?xml version="1.0" encoding="utf-8"?>
<calcChain xmlns="http://schemas.openxmlformats.org/spreadsheetml/2006/main">
  <c r="C30" i="1" l="1"/>
  <c r="C33" i="1"/>
  <c r="C15" i="1"/>
  <c r="C17" i="1"/>
  <c r="C24" i="1"/>
  <c r="C23" i="1"/>
  <c r="C32" i="1"/>
  <c r="B3" i="1"/>
</calcChain>
</file>

<file path=xl/sharedStrings.xml><?xml version="1.0" encoding="utf-8"?>
<sst xmlns="http://schemas.openxmlformats.org/spreadsheetml/2006/main" count="44" uniqueCount="44">
  <si>
    <t>ПРЕСМЕТКА НА ПРОСЕЧНА ПОНДЕРИРАНА ЦЕНА НА КАПИТАЛОТ</t>
  </si>
  <si>
    <t>Т</t>
  </si>
  <si>
    <t>Безризична стапка на принос (државни ХоВ)</t>
  </si>
  <si>
    <t>Default Spread</t>
  </si>
  <si>
    <t>Разлика меѓу премијата за ризикот на земја со највисок кредитен рејтинг и земја со кредитен рејтинг како Македонија</t>
  </si>
  <si>
    <t>CRP</t>
  </si>
  <si>
    <t>ERP</t>
  </si>
  <si>
    <t>Пазарна премија за ризик = Rm-Rf</t>
  </si>
  <si>
    <t>Cd</t>
  </si>
  <si>
    <t>Catd</t>
  </si>
  <si>
    <t>Цена на долгот</t>
  </si>
  <si>
    <t>Цена на долгот по данок</t>
  </si>
  <si>
    <t>Ceo</t>
  </si>
  <si>
    <t>Цена на обичен капитал</t>
  </si>
  <si>
    <t>β</t>
  </si>
  <si>
    <t>Бета коефициент</t>
  </si>
  <si>
    <t>Rf реална</t>
  </si>
  <si>
    <t>Rf номинал</t>
  </si>
  <si>
    <t>I номинална</t>
  </si>
  <si>
    <t>Стапка на инфлација - номинална</t>
  </si>
  <si>
    <t>I реална (инфл. - по Фишерова)</t>
  </si>
  <si>
    <t>Стапка на инфлација - реална</t>
  </si>
  <si>
    <t>D</t>
  </si>
  <si>
    <t>E</t>
  </si>
  <si>
    <t>C</t>
  </si>
  <si>
    <t>Вк. извори</t>
  </si>
  <si>
    <t>D/C</t>
  </si>
  <si>
    <t>E/C</t>
  </si>
  <si>
    <t>WACC</t>
  </si>
  <si>
    <t>Легенда</t>
  </si>
  <si>
    <t>* Вредностите за пресметка на пондерите е најдобро да се земат од таргетираната структура на капиталот.</t>
  </si>
  <si>
    <t>Во отсуство на податоци за неа, препорачливо е да се земат пазарни вредности.</t>
  </si>
  <si>
    <t>Инпути потребни за пресметката</t>
  </si>
  <si>
    <t>Учество на долгот во изворите</t>
  </si>
  <si>
    <t>Учество на обилниот капитал во изворите</t>
  </si>
  <si>
    <t>Трошок на елементите</t>
  </si>
  <si>
    <t>Пондери</t>
  </si>
  <si>
    <t>Стапка на данок на добивка</t>
  </si>
  <si>
    <t>Вредност на долгот</t>
  </si>
  <si>
    <t>Вредност на обичниот капитал</t>
  </si>
  <si>
    <t>Како последна опција за пресметка на пондерите може да се користат и сметководствени вредности од ФИ на компаниите.</t>
  </si>
  <si>
    <t>Премија за ризик на земјата = Default Spread * σ Rm / σ Rf</t>
  </si>
  <si>
    <t>Формула - конечен аутпут</t>
  </si>
  <si>
    <t>Формула - ексел програмот ќе даде преоден резултат потребен за конечниот аутпут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</si>
</sst>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i/>
      <sz val="16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4" fillId="5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5" fillId="4" borderId="0" xfId="0" applyFont="1" applyFill="1"/>
    <xf numFmtId="0" fontId="5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hidden="1"/>
    </xf>
    <xf numFmtId="10" fontId="3" fillId="3" borderId="2" xfId="0" applyNumberFormat="1" applyFont="1" applyFill="1" applyBorder="1" applyAlignment="1" applyProtection="1">
      <alignment horizontal="center" vertical="center"/>
      <protection hidden="1"/>
    </xf>
    <xf numFmtId="10" fontId="5" fillId="2" borderId="1" xfId="0" applyNumberFormat="1" applyFont="1" applyFill="1" applyBorder="1" applyAlignment="1" applyProtection="1">
      <alignment horizontal="center" vertical="center"/>
      <protection locked="0"/>
    </xf>
    <xf numFmtId="10" fontId="5" fillId="4" borderId="1" xfId="0" applyNumberFormat="1" applyFont="1" applyFill="1" applyBorder="1" applyAlignment="1" applyProtection="1">
      <alignment horizontal="center" vertical="center"/>
      <protection hidden="1"/>
    </xf>
    <xf numFmtId="10" fontId="4" fillId="3" borderId="1" xfId="0" applyNumberFormat="1" applyFont="1" applyFill="1" applyBorder="1" applyAlignment="1" applyProtection="1">
      <alignment horizontal="center" vertical="center"/>
      <protection hidden="1"/>
    </xf>
    <xf numFmtId="3" fontId="5" fillId="4" borderId="1" xfId="0" applyNumberFormat="1" applyFont="1" applyFill="1" applyBorder="1" applyAlignment="1" applyProtection="1">
      <alignment horizontal="center" vertical="center"/>
      <protection hidden="1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A17" workbookViewId="0">
      <selection activeCell="C32" sqref="C32"/>
    </sheetView>
  </sheetViews>
  <sheetFormatPr defaultRowHeight="14.25" x14ac:dyDescent="0.2"/>
  <cols>
    <col min="1" max="1" width="16" style="4" customWidth="1"/>
    <col min="2" max="2" width="45.7109375" style="4" customWidth="1"/>
    <col min="3" max="3" width="14.140625" style="4" customWidth="1"/>
    <col min="4" max="4" width="9.140625" style="4"/>
    <col min="5" max="5" width="9.85546875" style="4" bestFit="1" customWidth="1"/>
    <col min="6" max="6" width="9.140625" style="4"/>
    <col min="7" max="7" width="15.85546875" style="4" bestFit="1" customWidth="1"/>
    <col min="8" max="8" width="17.85546875" style="4" customWidth="1"/>
    <col min="9" max="10" width="9.140625" style="4"/>
    <col min="11" max="11" width="11.42578125" style="4" customWidth="1"/>
    <col min="12" max="16384" width="9.140625" style="4"/>
  </cols>
  <sheetData>
    <row r="1" spans="1:11" ht="21" thickBo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1" ht="15" thickBot="1" x14ac:dyDescent="0.25"/>
    <row r="3" spans="1:11" ht="15" customHeight="1" thickBot="1" x14ac:dyDescent="0.25">
      <c r="A3" s="23" t="s">
        <v>28</v>
      </c>
      <c r="B3" s="24">
        <f>C32*C23+C33*C24</f>
        <v>9.9289791065058669E-2</v>
      </c>
    </row>
    <row r="5" spans="1:11" x14ac:dyDescent="0.2">
      <c r="A5" s="4" t="s">
        <v>29</v>
      </c>
    </row>
    <row r="6" spans="1:11" ht="15" x14ac:dyDescent="0.2">
      <c r="A6" s="5"/>
      <c r="B6" s="4" t="s">
        <v>32</v>
      </c>
      <c r="C6" s="6"/>
    </row>
    <row r="7" spans="1:11" x14ac:dyDescent="0.2">
      <c r="A7" s="7"/>
      <c r="B7" s="4" t="s">
        <v>43</v>
      </c>
    </row>
    <row r="8" spans="1:11" x14ac:dyDescent="0.2">
      <c r="A8" s="8"/>
      <c r="B8" s="4" t="s">
        <v>42</v>
      </c>
    </row>
    <row r="10" spans="1:11" ht="15.75" customHeight="1" x14ac:dyDescent="0.25">
      <c r="B10" s="3" t="s">
        <v>35</v>
      </c>
    </row>
    <row r="12" spans="1:11" x14ac:dyDescent="0.2">
      <c r="A12" s="9" t="s">
        <v>1</v>
      </c>
      <c r="B12" s="10" t="s">
        <v>37</v>
      </c>
      <c r="C12" s="25">
        <v>0.1</v>
      </c>
    </row>
    <row r="13" spans="1:11" ht="45.75" customHeight="1" x14ac:dyDescent="0.2">
      <c r="A13" s="9" t="s">
        <v>17</v>
      </c>
      <c r="B13" s="11" t="s">
        <v>2</v>
      </c>
      <c r="C13" s="25">
        <v>3.15E-2</v>
      </c>
    </row>
    <row r="14" spans="1:11" x14ac:dyDescent="0.2">
      <c r="A14" s="9" t="s">
        <v>18</v>
      </c>
      <c r="B14" s="10" t="s">
        <v>19</v>
      </c>
      <c r="C14" s="25">
        <v>1.4999999999999999E-2</v>
      </c>
    </row>
    <row r="15" spans="1:11" ht="28.5" x14ac:dyDescent="0.2">
      <c r="A15" s="12" t="s">
        <v>20</v>
      </c>
      <c r="B15" s="13" t="s">
        <v>21</v>
      </c>
      <c r="C15" s="26">
        <f>(1+C13)/(1+C14)-1</f>
        <v>1.625615763546806E-2</v>
      </c>
      <c r="F15" s="14"/>
    </row>
    <row r="16" spans="1:11" ht="42.75" x14ac:dyDescent="0.2">
      <c r="A16" s="15" t="s">
        <v>3</v>
      </c>
      <c r="B16" s="16" t="s">
        <v>4</v>
      </c>
      <c r="C16" s="25">
        <v>2.5999999999999999E-2</v>
      </c>
    </row>
    <row r="17" spans="1:6" x14ac:dyDescent="0.2">
      <c r="A17" s="9" t="s">
        <v>16</v>
      </c>
      <c r="B17" s="10"/>
      <c r="C17" s="26">
        <f>C13+C15-C16</f>
        <v>2.1756157635468062E-2</v>
      </c>
    </row>
    <row r="18" spans="1:6" ht="28.5" x14ac:dyDescent="0.2">
      <c r="A18" s="9" t="s">
        <v>5</v>
      </c>
      <c r="B18" s="16" t="s">
        <v>41</v>
      </c>
      <c r="C18" s="25">
        <v>4.2000000000000003E-2</v>
      </c>
      <c r="F18" s="14"/>
    </row>
    <row r="19" spans="1:6" x14ac:dyDescent="0.2">
      <c r="A19" s="9" t="s">
        <v>6</v>
      </c>
      <c r="B19" s="10" t="s">
        <v>7</v>
      </c>
      <c r="C19" s="25">
        <v>7.0000000000000007E-2</v>
      </c>
      <c r="F19" s="14"/>
    </row>
    <row r="20" spans="1:6" x14ac:dyDescent="0.2">
      <c r="A20" s="9" t="s">
        <v>14</v>
      </c>
      <c r="B20" s="10" t="s">
        <v>15</v>
      </c>
      <c r="C20" s="29">
        <v>0.56999999999999995</v>
      </c>
      <c r="F20" s="14"/>
    </row>
    <row r="21" spans="1:6" x14ac:dyDescent="0.2">
      <c r="A21" s="9" t="s">
        <v>8</v>
      </c>
      <c r="B21" s="10" t="s">
        <v>10</v>
      </c>
      <c r="C21" s="25">
        <v>0.08</v>
      </c>
      <c r="F21" s="14"/>
    </row>
    <row r="22" spans="1:6" x14ac:dyDescent="0.2">
      <c r="F22" s="14"/>
    </row>
    <row r="23" spans="1:6" ht="15" x14ac:dyDescent="0.25">
      <c r="A23" s="17" t="s">
        <v>9</v>
      </c>
      <c r="B23" s="18" t="s">
        <v>11</v>
      </c>
      <c r="C23" s="27">
        <f>C21*(1-C12)</f>
        <v>7.2000000000000008E-2</v>
      </c>
    </row>
    <row r="24" spans="1:6" ht="15" x14ac:dyDescent="0.25">
      <c r="A24" s="17" t="s">
        <v>12</v>
      </c>
      <c r="B24" s="18" t="s">
        <v>13</v>
      </c>
      <c r="C24" s="27">
        <f>C17+C20*C19+C18</f>
        <v>0.10365615763546807</v>
      </c>
    </row>
    <row r="26" spans="1:6" ht="15" x14ac:dyDescent="0.25">
      <c r="B26" s="3" t="s">
        <v>36</v>
      </c>
    </row>
    <row r="28" spans="1:6" x14ac:dyDescent="0.2">
      <c r="A28" s="9" t="s">
        <v>22</v>
      </c>
      <c r="B28" s="10" t="s">
        <v>38</v>
      </c>
      <c r="C28" s="30">
        <v>400000</v>
      </c>
      <c r="E28" s="1" t="s">
        <v>30</v>
      </c>
    </row>
    <row r="29" spans="1:6" x14ac:dyDescent="0.2">
      <c r="A29" s="9" t="s">
        <v>23</v>
      </c>
      <c r="B29" s="13" t="s">
        <v>39</v>
      </c>
      <c r="C29" s="30">
        <v>2500000</v>
      </c>
      <c r="E29" s="2" t="s">
        <v>31</v>
      </c>
    </row>
    <row r="30" spans="1:6" x14ac:dyDescent="0.2">
      <c r="A30" s="9" t="s">
        <v>24</v>
      </c>
      <c r="B30" s="10" t="s">
        <v>25</v>
      </c>
      <c r="C30" s="28">
        <f>C28+C29</f>
        <v>2900000</v>
      </c>
      <c r="E30" s="2" t="s">
        <v>40</v>
      </c>
    </row>
    <row r="32" spans="1:6" ht="15" x14ac:dyDescent="0.25">
      <c r="A32" s="19" t="s">
        <v>26</v>
      </c>
      <c r="B32" s="18" t="s">
        <v>33</v>
      </c>
      <c r="C32" s="27">
        <f>C28/C30</f>
        <v>0.13793103448275862</v>
      </c>
    </row>
    <row r="33" spans="1:3" ht="15" x14ac:dyDescent="0.25">
      <c r="A33" s="19" t="s">
        <v>27</v>
      </c>
      <c r="B33" s="18" t="s">
        <v>34</v>
      </c>
      <c r="C33" s="27">
        <f>C29/C30</f>
        <v>0.86206896551724133</v>
      </c>
    </row>
  </sheetData>
  <sheetProtection password="CF5F" sheet="1" objects="1" scenarios="1"/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WACC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2013-06-25T11:57:03Z</dcterms:modified>
</cp:coreProperties>
</file>