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Beta coef." sheetId="1" r:id="rId1"/>
  </sheets>
  <calcPr calcId="144525" iterate="1" concurrentCalc="0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10" i="1"/>
  <c r="L21" i="1"/>
  <c r="G13" i="1"/>
  <c r="I13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N2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10" i="1"/>
  <c r="K21" i="1"/>
  <c r="F13" i="1"/>
  <c r="F45" i="1"/>
  <c r="F25" i="1"/>
  <c r="F41" i="1"/>
  <c r="F31" i="1"/>
  <c r="F23" i="1"/>
  <c r="H23" i="1"/>
  <c r="F15" i="1"/>
  <c r="F39" i="1"/>
  <c r="F35" i="1"/>
  <c r="F27" i="1"/>
  <c r="F19" i="1"/>
  <c r="F33" i="1"/>
  <c r="F17" i="1"/>
  <c r="F43" i="1"/>
  <c r="H43" i="1"/>
  <c r="F37" i="1"/>
  <c r="F29" i="1"/>
  <c r="H29" i="1"/>
  <c r="F21" i="1"/>
  <c r="F44" i="1"/>
  <c r="F40" i="1"/>
  <c r="F36" i="1"/>
  <c r="F34" i="1"/>
  <c r="F32" i="1"/>
  <c r="F30" i="1"/>
  <c r="F28" i="1"/>
  <c r="F26" i="1"/>
  <c r="F24" i="1"/>
  <c r="F22" i="1"/>
  <c r="F20" i="1"/>
  <c r="F18" i="1"/>
  <c r="F16" i="1"/>
  <c r="F14" i="1"/>
  <c r="F46" i="1"/>
  <c r="F42" i="1"/>
  <c r="F38" i="1"/>
  <c r="F47" i="1"/>
  <c r="H14" i="1"/>
  <c r="H22" i="1"/>
  <c r="H30" i="1"/>
  <c r="H20" i="1"/>
  <c r="H28" i="1"/>
  <c r="H36" i="1"/>
  <c r="H13" i="1"/>
  <c r="H25" i="1"/>
  <c r="H21" i="1"/>
  <c r="H35" i="1"/>
  <c r="H39" i="1"/>
  <c r="H46" i="1"/>
  <c r="H42" i="1"/>
  <c r="H18" i="1"/>
  <c r="H26" i="1"/>
  <c r="H34" i="1"/>
  <c r="H19" i="1"/>
  <c r="H37" i="1"/>
  <c r="H27" i="1"/>
  <c r="H47" i="1"/>
  <c r="H44" i="1"/>
  <c r="H40" i="1"/>
  <c r="H15" i="1"/>
  <c r="H17" i="1"/>
  <c r="H38" i="1"/>
  <c r="H16" i="1"/>
  <c r="H24" i="1"/>
  <c r="H32" i="1"/>
  <c r="H31" i="1"/>
  <c r="H33" i="1"/>
  <c r="H41" i="1"/>
  <c r="H45" i="1"/>
  <c r="M21" i="1"/>
  <c r="B7" i="1"/>
</calcChain>
</file>

<file path=xl/sharedStrings.xml><?xml version="1.0" encoding="utf-8"?>
<sst xmlns="http://schemas.openxmlformats.org/spreadsheetml/2006/main" count="21" uniqueCount="20">
  <si>
    <t>Ri</t>
  </si>
  <si>
    <t>Rm</t>
  </si>
  <si>
    <t>Rm-Ṝm</t>
  </si>
  <si>
    <t>Cov Ri, Rm</t>
  </si>
  <si>
    <t>σ2 Rm</t>
  </si>
  <si>
    <t>Ṝi</t>
  </si>
  <si>
    <t>Ṝm</t>
  </si>
  <si>
    <t>Берзански Индекс</t>
  </si>
  <si>
    <t>Просечна цена на акцијата</t>
  </si>
  <si>
    <t>Период</t>
  </si>
  <si>
    <t>Легенда</t>
  </si>
  <si>
    <t>Инпути потребни за пресметката</t>
  </si>
  <si>
    <r>
      <t>Ri-</t>
    </r>
    <r>
      <rPr>
        <b/>
        <sz val="11"/>
        <color theme="0"/>
        <rFont val="Calibri"/>
        <family val="2"/>
      </rPr>
      <t>Ṝi</t>
    </r>
  </si>
  <si>
    <t>Бета</t>
  </si>
  <si>
    <t>Сума H</t>
  </si>
  <si>
    <t>Сума I</t>
  </si>
  <si>
    <t>Број на ќелии</t>
  </si>
  <si>
    <t>Формула - ексел програмот ќе даде преоден резултат потребен за конечниот аутпут</t>
  </si>
  <si>
    <t>Формула - конечен аутпут</t>
  </si>
  <si>
    <r>
      <t xml:space="preserve">ПРЕСМЕТКА НА </t>
    </r>
    <r>
      <rPr>
        <b/>
        <sz val="16"/>
        <color theme="1"/>
        <rFont val="Calibri"/>
        <family val="2"/>
      </rPr>
      <t>β, податоци за 36 периоди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</si>
</sst>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i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0" fillId="0" borderId="5" xfId="0" applyNumberForma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4" borderId="3" xfId="0" applyFont="1" applyFill="1" applyBorder="1"/>
    <xf numFmtId="164" fontId="0" fillId="3" borderId="3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9" fillId="4" borderId="3" xfId="0" applyNumberFormat="1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0" fillId="3" borderId="4" xfId="0" applyFill="1" applyBorder="1" applyProtection="1">
      <protection hidden="1"/>
    </xf>
    <xf numFmtId="164" fontId="0" fillId="3" borderId="4" xfId="0" applyNumberFormat="1" applyFill="1" applyBorder="1" applyAlignment="1" applyProtection="1">
      <alignment horizontal="center"/>
      <protection hidden="1"/>
    </xf>
    <xf numFmtId="164" fontId="0" fillId="3" borderId="3" xfId="0" applyNumberFormat="1" applyFill="1" applyBorder="1" applyAlignment="1" applyProtection="1">
      <alignment horizontal="center"/>
      <protection hidden="1"/>
    </xf>
    <xf numFmtId="164" fontId="0" fillId="3" borderId="3" xfId="0" applyNumberFormat="1" applyFill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Alignment="1" applyProtection="1">
      <alignment horizontal="center" vertical="center"/>
      <protection hidden="1"/>
    </xf>
    <xf numFmtId="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L1" sqref="L1"/>
    </sheetView>
  </sheetViews>
  <sheetFormatPr defaultRowHeight="15" x14ac:dyDescent="0.25"/>
  <cols>
    <col min="2" max="2" width="14.7109375" bestFit="1" customWidth="1"/>
    <col min="3" max="3" width="14.28515625" customWidth="1"/>
    <col min="4" max="4" width="10.7109375" customWidth="1"/>
    <col min="5" max="9" width="14.28515625" customWidth="1"/>
    <col min="11" max="14" width="14.28515625" customWidth="1"/>
    <col min="15" max="15" width="10.7109375" bestFit="1" customWidth="1"/>
  </cols>
  <sheetData>
    <row r="1" spans="1:15" ht="21.75" thickBot="1" x14ac:dyDescent="0.3">
      <c r="A1" s="20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5" x14ac:dyDescent="0.25">
      <c r="A2" s="4" t="s">
        <v>10</v>
      </c>
      <c r="B2" s="4"/>
      <c r="O2" s="2"/>
    </row>
    <row r="3" spans="1:15" x14ac:dyDescent="0.25">
      <c r="A3" s="5"/>
      <c r="B3" s="4" t="s">
        <v>11</v>
      </c>
    </row>
    <row r="4" spans="1:15" x14ac:dyDescent="0.25">
      <c r="A4" s="6"/>
      <c r="B4" s="4" t="s">
        <v>17</v>
      </c>
    </row>
    <row r="5" spans="1:15" x14ac:dyDescent="0.25">
      <c r="A5" s="7"/>
      <c r="B5" s="4" t="s">
        <v>18</v>
      </c>
    </row>
    <row r="6" spans="1:15" ht="15.75" thickBot="1" x14ac:dyDescent="0.3">
      <c r="A6" s="1"/>
    </row>
    <row r="7" spans="1:15" ht="21" thickBot="1" x14ac:dyDescent="0.35">
      <c r="A7" s="16" t="s">
        <v>13</v>
      </c>
      <c r="B7" s="23">
        <f>M21/N21</f>
        <v>0.69790241518434404</v>
      </c>
    </row>
    <row r="9" spans="1:15" ht="30" x14ac:dyDescent="0.25">
      <c r="C9" s="13" t="s">
        <v>16</v>
      </c>
      <c r="D9" s="14"/>
      <c r="E9" s="13" t="s">
        <v>16</v>
      </c>
    </row>
    <row r="10" spans="1:15" x14ac:dyDescent="0.25">
      <c r="A10" s="1"/>
      <c r="C10" s="24">
        <f>COUNT(C12:C555)</f>
        <v>35</v>
      </c>
      <c r="D10" s="15"/>
      <c r="E10" s="24">
        <f>COUNT(E12:E555)</f>
        <v>35</v>
      </c>
      <c r="F10" s="1"/>
      <c r="G10" s="1"/>
      <c r="H10" s="1"/>
      <c r="I10" s="1"/>
    </row>
    <row r="11" spans="1:15" ht="30" x14ac:dyDescent="0.25">
      <c r="A11" s="9" t="s">
        <v>9</v>
      </c>
      <c r="B11" s="10" t="s">
        <v>8</v>
      </c>
      <c r="C11" s="9" t="s">
        <v>0</v>
      </c>
      <c r="D11" s="10" t="s">
        <v>7</v>
      </c>
      <c r="E11" s="9" t="s">
        <v>1</v>
      </c>
      <c r="F11" s="9" t="s">
        <v>12</v>
      </c>
      <c r="G11" s="9" t="s">
        <v>2</v>
      </c>
      <c r="H11" s="9" t="s">
        <v>3</v>
      </c>
      <c r="I11" s="11" t="s">
        <v>4</v>
      </c>
    </row>
    <row r="12" spans="1:15" ht="15.75" x14ac:dyDescent="0.25">
      <c r="A12" s="8">
        <v>1</v>
      </c>
      <c r="B12" s="30">
        <v>10480.469999999999</v>
      </c>
      <c r="C12" s="25"/>
      <c r="D12" s="31">
        <v>7106.99</v>
      </c>
      <c r="E12" s="25"/>
      <c r="F12" s="25"/>
      <c r="G12" s="25"/>
      <c r="H12" s="25"/>
      <c r="I12" s="25"/>
      <c r="K12" s="12"/>
    </row>
    <row r="13" spans="1:15" ht="15.75" x14ac:dyDescent="0.25">
      <c r="A13" s="3">
        <v>2</v>
      </c>
      <c r="B13" s="30">
        <v>10100.66</v>
      </c>
      <c r="C13" s="26">
        <f>(B13-B12)/B12</f>
        <v>-3.6239786956119291E-2</v>
      </c>
      <c r="D13" s="31">
        <v>7056.08</v>
      </c>
      <c r="E13" s="26">
        <f>(D13-D12)/D12</f>
        <v>-7.1633701468553999E-3</v>
      </c>
      <c r="F13" s="26">
        <f t="shared" ref="F13:F47" si="0">C13-K$21</f>
        <v>-2.3757846317225877E-2</v>
      </c>
      <c r="G13" s="26">
        <f t="shared" ref="G13:G47" si="1">E13-L$21</f>
        <v>1.7478766849824384E-2</v>
      </c>
      <c r="H13" s="26">
        <f>F13*G13</f>
        <v>-4.1525785663274996E-4</v>
      </c>
      <c r="I13" s="26">
        <f>G13*G13</f>
        <v>3.055072905905198E-4</v>
      </c>
      <c r="K13" s="12"/>
    </row>
    <row r="14" spans="1:15" ht="15.75" x14ac:dyDescent="0.25">
      <c r="A14" s="3">
        <v>3</v>
      </c>
      <c r="B14" s="30">
        <v>9609.31</v>
      </c>
      <c r="C14" s="26">
        <f t="shared" ref="C14:C47" si="2">(B14-B13)/B13</f>
        <v>-4.8645336047347436E-2</v>
      </c>
      <c r="D14" s="31">
        <v>6707.4</v>
      </c>
      <c r="E14" s="26">
        <f t="shared" ref="E14:E47" si="3">(D14-D13)/D13</f>
        <v>-4.9415539506354848E-2</v>
      </c>
      <c r="F14" s="26">
        <f t="shared" si="0"/>
        <v>-3.6163395408454022E-2</v>
      </c>
      <c r="G14" s="26">
        <f t="shared" si="1"/>
        <v>-2.4773402509675062E-2</v>
      </c>
      <c r="H14" s="26">
        <f t="shared" ref="H14:H47" si="4">F14*G14</f>
        <v>8.9589035057016653E-4</v>
      </c>
      <c r="I14" s="26">
        <f t="shared" ref="I14:I47" si="5">G14*G14</f>
        <v>6.1372147190637467E-4</v>
      </c>
      <c r="K14" s="12"/>
    </row>
    <row r="15" spans="1:15" x14ac:dyDescent="0.25">
      <c r="A15" s="3">
        <v>4</v>
      </c>
      <c r="B15" s="30">
        <v>8789.52</v>
      </c>
      <c r="C15" s="26">
        <f t="shared" si="2"/>
        <v>-8.5312056744969111E-2</v>
      </c>
      <c r="D15" s="31">
        <v>5815.12</v>
      </c>
      <c r="E15" s="26">
        <f t="shared" si="3"/>
        <v>-0.13302919163908516</v>
      </c>
      <c r="F15" s="26">
        <f t="shared" si="0"/>
        <v>-7.2830116106075704E-2</v>
      </c>
      <c r="G15" s="26">
        <f t="shared" si="1"/>
        <v>-0.10838705464240538</v>
      </c>
      <c r="H15" s="26">
        <f t="shared" si="4"/>
        <v>7.8938417740019549E-3</v>
      </c>
      <c r="I15" s="26">
        <f t="shared" si="5"/>
        <v>1.1747753614055769E-2</v>
      </c>
    </row>
    <row r="16" spans="1:15" ht="15.75" x14ac:dyDescent="0.25">
      <c r="A16" s="3">
        <v>5</v>
      </c>
      <c r="B16" s="30">
        <v>15555</v>
      </c>
      <c r="C16" s="26">
        <f t="shared" si="2"/>
        <v>0.76972121344510269</v>
      </c>
      <c r="D16" s="31">
        <v>5751.32</v>
      </c>
      <c r="E16" s="26">
        <f t="shared" si="3"/>
        <v>-1.0971398698565152E-2</v>
      </c>
      <c r="F16" s="26">
        <f t="shared" si="0"/>
        <v>0.7822031540839961</v>
      </c>
      <c r="G16" s="26">
        <f t="shared" si="1"/>
        <v>1.3670738298114634E-2</v>
      </c>
      <c r="H16" s="26">
        <f t="shared" si="4"/>
        <v>1.0693294615442148E-2</v>
      </c>
      <c r="I16" s="26">
        <f t="shared" si="5"/>
        <v>1.8688908561553818E-4</v>
      </c>
      <c r="K16" s="12"/>
    </row>
    <row r="17" spans="1:14" x14ac:dyDescent="0.25">
      <c r="A17" s="3">
        <v>6</v>
      </c>
      <c r="B17" s="30">
        <v>7999.1</v>
      </c>
      <c r="C17" s="26">
        <f t="shared" si="2"/>
        <v>-0.48575377692060429</v>
      </c>
      <c r="D17" s="31">
        <v>4885.99</v>
      </c>
      <c r="E17" s="26">
        <f t="shared" si="3"/>
        <v>-0.15045763407356919</v>
      </c>
      <c r="F17" s="26">
        <f t="shared" si="0"/>
        <v>-0.47327183628171088</v>
      </c>
      <c r="G17" s="26">
        <f t="shared" si="1"/>
        <v>-0.12581549707688941</v>
      </c>
      <c r="H17" s="26">
        <f t="shared" si="4"/>
        <v>5.9544931334275679E-2</v>
      </c>
      <c r="I17" s="26">
        <f t="shared" si="5"/>
        <v>1.5829539304704768E-2</v>
      </c>
    </row>
    <row r="18" spans="1:14" ht="15.75" x14ac:dyDescent="0.25">
      <c r="A18" s="3">
        <v>7</v>
      </c>
      <c r="B18" s="30">
        <v>7890.03</v>
      </c>
      <c r="C18" s="26">
        <f t="shared" si="2"/>
        <v>-1.3635283969446639E-2</v>
      </c>
      <c r="D18" s="31">
        <v>5404.86</v>
      </c>
      <c r="E18" s="26">
        <f t="shared" si="3"/>
        <v>0.10619546908610127</v>
      </c>
      <c r="F18" s="26">
        <f t="shared" si="0"/>
        <v>-1.1533433305532265E-3</v>
      </c>
      <c r="G18" s="26">
        <f t="shared" si="1"/>
        <v>0.13083760608278105</v>
      </c>
      <c r="H18" s="26">
        <f t="shared" si="4"/>
        <v>-1.5090068036112579E-4</v>
      </c>
      <c r="I18" s="26">
        <f t="shared" si="5"/>
        <v>1.7118479165472985E-2</v>
      </c>
      <c r="K18" s="12"/>
    </row>
    <row r="19" spans="1:14" ht="15.75" x14ac:dyDescent="0.25">
      <c r="A19" s="3">
        <v>8</v>
      </c>
      <c r="B19" s="30">
        <v>7601.61</v>
      </c>
      <c r="C19" s="26">
        <f t="shared" si="2"/>
        <v>-3.6554994087474965E-2</v>
      </c>
      <c r="D19" s="31">
        <v>5130.07</v>
      </c>
      <c r="E19" s="26">
        <f t="shared" si="3"/>
        <v>-5.0841279885140409E-2</v>
      </c>
      <c r="F19" s="26">
        <f t="shared" si="0"/>
        <v>-2.4073053448581551E-2</v>
      </c>
      <c r="G19" s="26">
        <f t="shared" si="1"/>
        <v>-2.6199142888460623E-2</v>
      </c>
      <c r="H19" s="26">
        <f t="shared" si="4"/>
        <v>6.3069336706093784E-4</v>
      </c>
      <c r="I19" s="26">
        <f t="shared" si="5"/>
        <v>6.8639508808997684E-4</v>
      </c>
      <c r="K19" s="12"/>
    </row>
    <row r="20" spans="1:14" ht="15.75" thickBot="1" x14ac:dyDescent="0.3">
      <c r="A20" s="3">
        <v>9</v>
      </c>
      <c r="B20" s="30">
        <v>6700.02</v>
      </c>
      <c r="C20" s="26">
        <f t="shared" si="2"/>
        <v>-0.11860513759585131</v>
      </c>
      <c r="D20" s="31">
        <v>4448.87</v>
      </c>
      <c r="E20" s="26">
        <f t="shared" si="3"/>
        <v>-0.13278571247565821</v>
      </c>
      <c r="F20" s="26">
        <f t="shared" si="0"/>
        <v>-0.1061231969569579</v>
      </c>
      <c r="G20" s="26">
        <f t="shared" si="1"/>
        <v>-0.10814357547897842</v>
      </c>
      <c r="H20" s="26">
        <f t="shared" si="4"/>
        <v>1.147654196018527E-2</v>
      </c>
      <c r="I20" s="26">
        <f t="shared" si="5"/>
        <v>1.1695032917377501E-2</v>
      </c>
    </row>
    <row r="21" spans="1:14" ht="15.75" thickBot="1" x14ac:dyDescent="0.3">
      <c r="A21" s="3">
        <v>10</v>
      </c>
      <c r="B21" s="30">
        <v>5086.5</v>
      </c>
      <c r="C21" s="26">
        <f t="shared" si="2"/>
        <v>-0.24082316172190535</v>
      </c>
      <c r="D21" s="31">
        <v>3002.2</v>
      </c>
      <c r="E21" s="26">
        <f t="shared" si="3"/>
        <v>-0.32517695504701194</v>
      </c>
      <c r="F21" s="26">
        <f t="shared" si="0"/>
        <v>-0.22834122108301194</v>
      </c>
      <c r="G21" s="26">
        <f t="shared" si="1"/>
        <v>-0.30053481805033216</v>
      </c>
      <c r="H21" s="26">
        <f t="shared" si="4"/>
        <v>6.8624487331573669E-2</v>
      </c>
      <c r="I21" s="26">
        <f t="shared" si="5"/>
        <v>9.0321176860546262E-2</v>
      </c>
      <c r="K21" s="27">
        <f>SUM(C13:C455)/C10</f>
        <v>-1.2481940638893413E-2</v>
      </c>
      <c r="L21" s="27">
        <f>SUM(E13:E455)/E10</f>
        <v>-2.4642136996679786E-2</v>
      </c>
      <c r="M21" s="28">
        <f>SUM(H13:H455)</f>
        <v>0.35984876756374512</v>
      </c>
      <c r="N21" s="29">
        <f>SUM(I13:I455)</f>
        <v>0.51561473314101458</v>
      </c>
    </row>
    <row r="22" spans="1:14" ht="15.75" thickBot="1" x14ac:dyDescent="0.3">
      <c r="A22" s="3">
        <v>11</v>
      </c>
      <c r="B22" s="30">
        <v>4117.4399999999996</v>
      </c>
      <c r="C22" s="26">
        <f t="shared" si="2"/>
        <v>-0.19051607195517553</v>
      </c>
      <c r="D22" s="31">
        <v>2354.0300000000002</v>
      </c>
      <c r="E22" s="26">
        <f t="shared" si="3"/>
        <v>-0.21589834121644116</v>
      </c>
      <c r="F22" s="26">
        <f t="shared" si="0"/>
        <v>-0.17803413131628212</v>
      </c>
      <c r="G22" s="26">
        <f t="shared" si="1"/>
        <v>-0.19125620421976139</v>
      </c>
      <c r="H22" s="26">
        <f t="shared" si="4"/>
        <v>3.4050132177114667E-2</v>
      </c>
      <c r="I22" s="26">
        <f t="shared" si="5"/>
        <v>3.6578935652551076E-2</v>
      </c>
      <c r="K22" s="17" t="s">
        <v>5</v>
      </c>
      <c r="L22" s="17" t="s">
        <v>6</v>
      </c>
      <c r="M22" s="19" t="s">
        <v>14</v>
      </c>
      <c r="N22" s="18" t="s">
        <v>15</v>
      </c>
    </row>
    <row r="23" spans="1:14" x14ac:dyDescent="0.25">
      <c r="A23" s="3">
        <v>12</v>
      </c>
      <c r="B23" s="30">
        <v>3367.59</v>
      </c>
      <c r="C23" s="26">
        <f t="shared" si="2"/>
        <v>-0.18211558638377232</v>
      </c>
      <c r="D23" s="31">
        <v>2096.16</v>
      </c>
      <c r="E23" s="26">
        <f t="shared" si="3"/>
        <v>-0.10954405848693531</v>
      </c>
      <c r="F23" s="26">
        <f t="shared" si="0"/>
        <v>-0.16963364574487891</v>
      </c>
      <c r="G23" s="26">
        <f t="shared" si="1"/>
        <v>-8.4901921490255522E-2</v>
      </c>
      <c r="H23" s="26">
        <f t="shared" si="4"/>
        <v>1.4402222473137527E-2</v>
      </c>
      <c r="I23" s="26">
        <f t="shared" si="5"/>
        <v>7.2083362727375123E-3</v>
      </c>
    </row>
    <row r="24" spans="1:14" x14ac:dyDescent="0.25">
      <c r="A24" s="3">
        <v>13</v>
      </c>
      <c r="B24" s="30">
        <v>3236.85</v>
      </c>
      <c r="C24" s="26">
        <f t="shared" si="2"/>
        <v>-3.8823015865945748E-2</v>
      </c>
      <c r="D24" s="31">
        <v>2237.77</v>
      </c>
      <c r="E24" s="26">
        <f t="shared" si="3"/>
        <v>6.7556865888100212E-2</v>
      </c>
      <c r="F24" s="26">
        <f t="shared" si="0"/>
        <v>-2.6341075227052334E-2</v>
      </c>
      <c r="G24" s="26">
        <f t="shared" si="1"/>
        <v>9.2199002884780001E-2</v>
      </c>
      <c r="H24" s="26">
        <f t="shared" si="4"/>
        <v>-2.4286208708472054E-3</v>
      </c>
      <c r="I24" s="26">
        <f t="shared" si="5"/>
        <v>8.5006561329476708E-3</v>
      </c>
    </row>
    <row r="25" spans="1:14" x14ac:dyDescent="0.25">
      <c r="A25" s="3">
        <v>14</v>
      </c>
      <c r="B25" s="30">
        <v>3101.88</v>
      </c>
      <c r="C25" s="26">
        <f t="shared" si="2"/>
        <v>-4.1697947078177797E-2</v>
      </c>
      <c r="D25" s="31">
        <v>1931.9</v>
      </c>
      <c r="E25" s="26">
        <f t="shared" si="3"/>
        <v>-0.13668518212327446</v>
      </c>
      <c r="F25" s="26">
        <f t="shared" si="0"/>
        <v>-2.9216006439284382E-2</v>
      </c>
      <c r="G25" s="26">
        <f t="shared" si="1"/>
        <v>-0.11204304512659467</v>
      </c>
      <c r="H25" s="26">
        <f t="shared" si="4"/>
        <v>3.2734503278956206E-3</v>
      </c>
      <c r="I25" s="26">
        <f t="shared" si="5"/>
        <v>1.2553643961240131E-2</v>
      </c>
    </row>
    <row r="26" spans="1:14" x14ac:dyDescent="0.25">
      <c r="A26" s="3">
        <v>15</v>
      </c>
      <c r="B26" s="30">
        <v>2856.92</v>
      </c>
      <c r="C26" s="26">
        <f t="shared" si="2"/>
        <v>-7.8971462467922693E-2</v>
      </c>
      <c r="D26" s="31">
        <v>1905.64</v>
      </c>
      <c r="E26" s="26">
        <f t="shared" si="3"/>
        <v>-1.3592836068119462E-2</v>
      </c>
      <c r="F26" s="26">
        <f t="shared" si="0"/>
        <v>-6.6489521829029286E-2</v>
      </c>
      <c r="G26" s="26">
        <f t="shared" si="1"/>
        <v>1.1049300928560324E-2</v>
      </c>
      <c r="H26" s="26">
        <f t="shared" si="4"/>
        <v>-7.3466273528502522E-4</v>
      </c>
      <c r="I26" s="26">
        <f t="shared" si="5"/>
        <v>1.2208705100988403E-4</v>
      </c>
    </row>
    <row r="27" spans="1:14" x14ac:dyDescent="0.25">
      <c r="A27" s="3">
        <v>16</v>
      </c>
      <c r="B27" s="30">
        <v>3198.81</v>
      </c>
      <c r="C27" s="26">
        <f t="shared" si="2"/>
        <v>0.1196708343250773</v>
      </c>
      <c r="D27" s="31">
        <v>1787.52</v>
      </c>
      <c r="E27" s="26">
        <f t="shared" si="3"/>
        <v>-6.198442517999208E-2</v>
      </c>
      <c r="F27" s="26">
        <f t="shared" si="0"/>
        <v>0.13215277496397071</v>
      </c>
      <c r="G27" s="26">
        <f t="shared" si="1"/>
        <v>-3.7342288183312297E-2</v>
      </c>
      <c r="H27" s="26">
        <f t="shared" si="4"/>
        <v>-4.9348870069290127E-3</v>
      </c>
      <c r="I27" s="26">
        <f t="shared" si="5"/>
        <v>1.3944464867655453E-3</v>
      </c>
    </row>
    <row r="28" spans="1:14" x14ac:dyDescent="0.25">
      <c r="A28" s="3">
        <v>17</v>
      </c>
      <c r="B28" s="30">
        <v>3681.17</v>
      </c>
      <c r="C28" s="26">
        <f t="shared" si="2"/>
        <v>0.15079357636120938</v>
      </c>
      <c r="D28" s="31">
        <v>2498.96</v>
      </c>
      <c r="E28" s="26">
        <f t="shared" si="3"/>
        <v>0.39800393841747228</v>
      </c>
      <c r="F28" s="26">
        <f t="shared" si="0"/>
        <v>0.16327551700010279</v>
      </c>
      <c r="G28" s="26">
        <f t="shared" si="1"/>
        <v>0.42264607541415206</v>
      </c>
      <c r="H28" s="26">
        <f t="shared" si="4"/>
        <v>6.9007756471310105E-2</v>
      </c>
      <c r="I28" s="26">
        <f t="shared" si="5"/>
        <v>0.17862970506298512</v>
      </c>
    </row>
    <row r="29" spans="1:14" x14ac:dyDescent="0.25">
      <c r="A29" s="3">
        <v>18</v>
      </c>
      <c r="B29" s="30">
        <v>4551.16</v>
      </c>
      <c r="C29" s="26">
        <f t="shared" si="2"/>
        <v>0.23633518691068323</v>
      </c>
      <c r="D29" s="31">
        <v>2532.4299999999998</v>
      </c>
      <c r="E29" s="26">
        <f t="shared" si="3"/>
        <v>1.3393571725837869E-2</v>
      </c>
      <c r="F29" s="26">
        <f t="shared" si="0"/>
        <v>0.24881712754957663</v>
      </c>
      <c r="G29" s="26">
        <f t="shared" si="1"/>
        <v>3.8035708722517658E-2</v>
      </c>
      <c r="H29" s="26">
        <f t="shared" si="4"/>
        <v>9.4639357886492203E-3</v>
      </c>
      <c r="I29" s="26">
        <f t="shared" si="5"/>
        <v>1.4467151380242059E-3</v>
      </c>
    </row>
    <row r="30" spans="1:14" x14ac:dyDescent="0.25">
      <c r="A30" s="3">
        <v>19</v>
      </c>
      <c r="B30" s="30">
        <v>4410.26</v>
      </c>
      <c r="C30" s="26">
        <f t="shared" si="2"/>
        <v>-3.0959140087362263E-2</v>
      </c>
      <c r="D30" s="31">
        <v>2435.36</v>
      </c>
      <c r="E30" s="26">
        <f t="shared" si="3"/>
        <v>-3.8330773209920795E-2</v>
      </c>
      <c r="F30" s="26">
        <f t="shared" si="0"/>
        <v>-1.8477199448468852E-2</v>
      </c>
      <c r="G30" s="26">
        <f t="shared" si="1"/>
        <v>-1.3688636213241009E-2</v>
      </c>
      <c r="H30" s="26">
        <f t="shared" si="4"/>
        <v>2.5292766148958751E-4</v>
      </c>
      <c r="I30" s="26">
        <f t="shared" si="5"/>
        <v>1.8737876137845313E-4</v>
      </c>
    </row>
    <row r="31" spans="1:14" x14ac:dyDescent="0.25">
      <c r="A31" s="3">
        <v>20</v>
      </c>
      <c r="B31" s="30">
        <v>4543.58</v>
      </c>
      <c r="C31" s="26">
        <f t="shared" si="2"/>
        <v>3.0229510278305519E-2</v>
      </c>
      <c r="D31" s="31">
        <v>2607.58</v>
      </c>
      <c r="E31" s="26">
        <f t="shared" si="3"/>
        <v>7.0716444386045504E-2</v>
      </c>
      <c r="F31" s="26">
        <f t="shared" si="0"/>
        <v>4.2711450917198933E-2</v>
      </c>
      <c r="G31" s="26">
        <f t="shared" si="1"/>
        <v>9.5358581382725294E-2</v>
      </c>
      <c r="H31" s="26">
        <f t="shared" si="4"/>
        <v>4.0729033682619913E-3</v>
      </c>
      <c r="I31" s="26">
        <f t="shared" si="5"/>
        <v>9.0932590433258423E-3</v>
      </c>
    </row>
    <row r="32" spans="1:14" x14ac:dyDescent="0.25">
      <c r="A32" s="3">
        <v>21</v>
      </c>
      <c r="B32" s="30">
        <v>4882.96</v>
      </c>
      <c r="C32" s="26">
        <f t="shared" si="2"/>
        <v>7.4694403972198162E-2</v>
      </c>
      <c r="D32" s="31">
        <v>3101.88</v>
      </c>
      <c r="E32" s="26">
        <f t="shared" si="3"/>
        <v>0.18956273633023732</v>
      </c>
      <c r="F32" s="26">
        <f t="shared" si="0"/>
        <v>8.7176344611091569E-2</v>
      </c>
      <c r="G32" s="26">
        <f t="shared" si="1"/>
        <v>0.21420487332691709</v>
      </c>
      <c r="H32" s="26">
        <f t="shared" si="4"/>
        <v>1.867359785452254E-2</v>
      </c>
      <c r="I32" s="26">
        <f t="shared" si="5"/>
        <v>4.58837277570006E-2</v>
      </c>
    </row>
    <row r="33" spans="1:9" x14ac:dyDescent="0.25">
      <c r="A33" s="3">
        <v>22</v>
      </c>
      <c r="B33" s="30">
        <v>5765.06</v>
      </c>
      <c r="C33" s="26">
        <f t="shared" si="2"/>
        <v>0.1806486229663975</v>
      </c>
      <c r="D33" s="31">
        <v>3497.59</v>
      </c>
      <c r="E33" s="26">
        <f t="shared" si="3"/>
        <v>0.12757102144505914</v>
      </c>
      <c r="F33" s="26">
        <f t="shared" si="0"/>
        <v>0.19313056360529091</v>
      </c>
      <c r="G33" s="26">
        <f t="shared" si="1"/>
        <v>0.15221315844173891</v>
      </c>
      <c r="H33" s="26">
        <f t="shared" si="4"/>
        <v>2.9397013077994479E-2</v>
      </c>
      <c r="I33" s="26">
        <f t="shared" si="5"/>
        <v>2.3168845602809914E-2</v>
      </c>
    </row>
    <row r="34" spans="1:9" x14ac:dyDescent="0.25">
      <c r="A34" s="3">
        <v>23</v>
      </c>
      <c r="B34" s="30">
        <v>5539.88</v>
      </c>
      <c r="C34" s="26">
        <f t="shared" si="2"/>
        <v>-3.9059437369255531E-2</v>
      </c>
      <c r="D34" s="31">
        <v>2964.98</v>
      </c>
      <c r="E34" s="26">
        <f t="shared" si="3"/>
        <v>-0.15227914077979413</v>
      </c>
      <c r="F34" s="26">
        <f t="shared" si="0"/>
        <v>-2.6577496730362117E-2</v>
      </c>
      <c r="G34" s="26">
        <f t="shared" si="1"/>
        <v>-0.12763700378311435</v>
      </c>
      <c r="H34" s="26">
        <f t="shared" si="4"/>
        <v>3.3922720507189386E-3</v>
      </c>
      <c r="I34" s="26">
        <f t="shared" si="5"/>
        <v>1.6291204734730749E-2</v>
      </c>
    </row>
    <row r="35" spans="1:9" x14ac:dyDescent="0.25">
      <c r="A35" s="3">
        <v>24</v>
      </c>
      <c r="B35" s="30">
        <v>4899.24</v>
      </c>
      <c r="C35" s="26">
        <f t="shared" si="2"/>
        <v>-0.11564149403958214</v>
      </c>
      <c r="D35" s="31">
        <v>2751.88</v>
      </c>
      <c r="E35" s="26">
        <f t="shared" si="3"/>
        <v>-7.1872322916174777E-2</v>
      </c>
      <c r="F35" s="26">
        <f t="shared" si="0"/>
        <v>-0.10315955340068873</v>
      </c>
      <c r="G35" s="26">
        <f t="shared" si="1"/>
        <v>-4.7230185919494988E-2</v>
      </c>
      <c r="H35" s="26">
        <f t="shared" si="4"/>
        <v>4.8722448864866007E-3</v>
      </c>
      <c r="I35" s="26">
        <f t="shared" si="5"/>
        <v>2.2306904619900625E-3</v>
      </c>
    </row>
    <row r="36" spans="1:9" x14ac:dyDescent="0.25">
      <c r="A36" s="3">
        <v>25</v>
      </c>
      <c r="B36" s="30">
        <v>4789.2299999999996</v>
      </c>
      <c r="C36" s="26">
        <f t="shared" si="2"/>
        <v>-2.2454503147426995E-2</v>
      </c>
      <c r="D36" s="31">
        <v>2838.8</v>
      </c>
      <c r="E36" s="26">
        <f t="shared" si="3"/>
        <v>3.1585679608122474E-2</v>
      </c>
      <c r="F36" s="26">
        <f t="shared" si="0"/>
        <v>-9.9725625085335824E-3</v>
      </c>
      <c r="G36" s="26">
        <f t="shared" si="1"/>
        <v>5.6227816604802264E-2</v>
      </c>
      <c r="H36" s="26">
        <f t="shared" si="4"/>
        <v>-5.6073541580975309E-4</v>
      </c>
      <c r="I36" s="26">
        <f t="shared" si="5"/>
        <v>3.1615673601432773E-3</v>
      </c>
    </row>
    <row r="37" spans="1:9" x14ac:dyDescent="0.25">
      <c r="A37" s="3">
        <v>26</v>
      </c>
      <c r="B37" s="30">
        <v>4927.4799999999996</v>
      </c>
      <c r="C37" s="26">
        <f t="shared" si="2"/>
        <v>2.8866853335504875E-2</v>
      </c>
      <c r="D37" s="31">
        <v>2872.12</v>
      </c>
      <c r="E37" s="26">
        <f t="shared" si="3"/>
        <v>1.1737353811469531E-2</v>
      </c>
      <c r="F37" s="26">
        <f t="shared" si="0"/>
        <v>4.1348793974398286E-2</v>
      </c>
      <c r="G37" s="26">
        <f t="shared" si="1"/>
        <v>3.6379490808149319E-2</v>
      </c>
      <c r="H37" s="26">
        <f t="shared" si="4"/>
        <v>1.5042480703196823E-3</v>
      </c>
      <c r="I37" s="26">
        <f t="shared" si="5"/>
        <v>1.3234673514602208E-3</v>
      </c>
    </row>
    <row r="38" spans="1:9" x14ac:dyDescent="0.25">
      <c r="A38" s="3">
        <v>27</v>
      </c>
      <c r="B38" s="30">
        <v>4727.28</v>
      </c>
      <c r="C38" s="26">
        <f t="shared" si="2"/>
        <v>-4.0629287181277209E-2</v>
      </c>
      <c r="D38" s="31">
        <v>2709.84</v>
      </c>
      <c r="E38" s="26">
        <f t="shared" si="3"/>
        <v>-5.6501817472807456E-2</v>
      </c>
      <c r="F38" s="26">
        <f t="shared" si="0"/>
        <v>-2.8147346542383794E-2</v>
      </c>
      <c r="G38" s="26">
        <f t="shared" si="1"/>
        <v>-3.1859680476127666E-2</v>
      </c>
      <c r="H38" s="26">
        <f t="shared" si="4"/>
        <v>8.9676546709118452E-4</v>
      </c>
      <c r="I38" s="26">
        <f t="shared" si="5"/>
        <v>1.0150392400409504E-3</v>
      </c>
    </row>
    <row r="39" spans="1:9" x14ac:dyDescent="0.25">
      <c r="A39" s="3">
        <v>28</v>
      </c>
      <c r="B39" s="30">
        <v>4716.62</v>
      </c>
      <c r="C39" s="26">
        <f t="shared" si="2"/>
        <v>-2.2549965307745372E-3</v>
      </c>
      <c r="D39" s="31">
        <v>2657.13</v>
      </c>
      <c r="E39" s="26">
        <f t="shared" si="3"/>
        <v>-1.9451332920024812E-2</v>
      </c>
      <c r="F39" s="26">
        <f t="shared" si="0"/>
        <v>1.0226944108118875E-2</v>
      </c>
      <c r="G39" s="26">
        <f t="shared" si="1"/>
        <v>5.1908040766549743E-3</v>
      </c>
      <c r="H39" s="26">
        <f t="shared" si="4"/>
        <v>5.3086063168146027E-5</v>
      </c>
      <c r="I39" s="26">
        <f t="shared" si="5"/>
        <v>2.69444469622179E-5</v>
      </c>
    </row>
    <row r="40" spans="1:9" x14ac:dyDescent="0.25">
      <c r="A40" s="3">
        <v>29</v>
      </c>
      <c r="B40" s="30">
        <v>4338.63</v>
      </c>
      <c r="C40" s="26">
        <f t="shared" si="2"/>
        <v>-8.0140015519588131E-2</v>
      </c>
      <c r="D40" s="31">
        <v>2462.21</v>
      </c>
      <c r="E40" s="26">
        <f t="shared" si="3"/>
        <v>-7.3357344202203148E-2</v>
      </c>
      <c r="F40" s="26">
        <f t="shared" si="0"/>
        <v>-6.7658074880694724E-2</v>
      </c>
      <c r="G40" s="26">
        <f t="shared" si="1"/>
        <v>-4.8715207205523359E-2</v>
      </c>
      <c r="H40" s="26">
        <f t="shared" si="4"/>
        <v>3.2959771369398586E-3</v>
      </c>
      <c r="I40" s="26">
        <f t="shared" si="5"/>
        <v>2.373171413077075E-3</v>
      </c>
    </row>
    <row r="41" spans="1:9" x14ac:dyDescent="0.25">
      <c r="A41" s="3">
        <v>30</v>
      </c>
      <c r="B41" s="30">
        <v>3895.95</v>
      </c>
      <c r="C41" s="26">
        <f t="shared" si="2"/>
        <v>-0.10203220832382578</v>
      </c>
      <c r="D41" s="31">
        <v>2424.59</v>
      </c>
      <c r="E41" s="26">
        <f t="shared" si="3"/>
        <v>-1.5278956709622612E-2</v>
      </c>
      <c r="F41" s="26">
        <f t="shared" si="0"/>
        <v>-8.9550267684932378E-2</v>
      </c>
      <c r="G41" s="26">
        <f t="shared" si="1"/>
        <v>9.3631802870571736E-3</v>
      </c>
      <c r="H41" s="26">
        <f t="shared" si="4"/>
        <v>-8.3847530108825186E-4</v>
      </c>
      <c r="I41" s="26">
        <f t="shared" si="5"/>
        <v>8.7669145087936054E-5</v>
      </c>
    </row>
    <row r="42" spans="1:9" x14ac:dyDescent="0.25">
      <c r="A42" s="3">
        <v>31</v>
      </c>
      <c r="B42" s="30">
        <v>3880</v>
      </c>
      <c r="C42" s="26">
        <f t="shared" si="2"/>
        <v>-4.0939950461376089E-3</v>
      </c>
      <c r="D42" s="31">
        <v>2353.67</v>
      </c>
      <c r="E42" s="26">
        <f t="shared" si="3"/>
        <v>-2.9250306237343249E-2</v>
      </c>
      <c r="F42" s="26">
        <f t="shared" si="0"/>
        <v>8.3879455927558036E-3</v>
      </c>
      <c r="G42" s="26">
        <f t="shared" si="1"/>
        <v>-4.6081692406634636E-3</v>
      </c>
      <c r="H42" s="26">
        <f t="shared" si="4"/>
        <v>-3.8653072872895961E-5</v>
      </c>
      <c r="I42" s="26">
        <f t="shared" si="5"/>
        <v>2.1235223750596883E-5</v>
      </c>
    </row>
    <row r="43" spans="1:9" x14ac:dyDescent="0.25">
      <c r="A43" s="3">
        <v>32</v>
      </c>
      <c r="B43" s="30">
        <v>3865.68</v>
      </c>
      <c r="C43" s="26">
        <f t="shared" si="2"/>
        <v>-3.6907216494845782E-3</v>
      </c>
      <c r="D43" s="31">
        <v>2321.59</v>
      </c>
      <c r="E43" s="26">
        <f t="shared" si="3"/>
        <v>-1.3629778176209887E-2</v>
      </c>
      <c r="F43" s="26">
        <f t="shared" si="0"/>
        <v>8.7912189894088343E-3</v>
      </c>
      <c r="G43" s="26">
        <f t="shared" si="1"/>
        <v>1.1012358820469898E-2</v>
      </c>
      <c r="H43" s="26">
        <f t="shared" si="4"/>
        <v>9.6812057980698849E-5</v>
      </c>
      <c r="I43" s="26">
        <f t="shared" si="5"/>
        <v>1.2127204679078117E-4</v>
      </c>
    </row>
    <row r="44" spans="1:9" x14ac:dyDescent="0.25">
      <c r="A44" s="3">
        <v>33</v>
      </c>
      <c r="B44" s="30">
        <v>3564.45</v>
      </c>
      <c r="C44" s="26">
        <f t="shared" si="2"/>
        <v>-7.7924194449618192E-2</v>
      </c>
      <c r="D44" s="31">
        <v>2084.04</v>
      </c>
      <c r="E44" s="26">
        <f t="shared" si="3"/>
        <v>-0.10232211544674132</v>
      </c>
      <c r="F44" s="26">
        <f t="shared" si="0"/>
        <v>-6.5442253810724785E-2</v>
      </c>
      <c r="G44" s="26">
        <f t="shared" si="1"/>
        <v>-7.7679978450061526E-2</v>
      </c>
      <c r="H44" s="26">
        <f t="shared" si="4"/>
        <v>5.0835528657405581E-3</v>
      </c>
      <c r="I44" s="26">
        <f t="shared" si="5"/>
        <v>6.0341790520020231E-3</v>
      </c>
    </row>
    <row r="45" spans="1:9" x14ac:dyDescent="0.25">
      <c r="A45" s="3">
        <v>34</v>
      </c>
      <c r="B45" s="30">
        <v>3572.03</v>
      </c>
      <c r="C45" s="26">
        <f t="shared" si="2"/>
        <v>2.1265552890348811E-3</v>
      </c>
      <c r="D45" s="31">
        <v>2136.0700000000002</v>
      </c>
      <c r="E45" s="26">
        <f t="shared" si="3"/>
        <v>2.4965931556016296E-2</v>
      </c>
      <c r="F45" s="26">
        <f t="shared" si="0"/>
        <v>1.4608495927928294E-2</v>
      </c>
      <c r="G45" s="26">
        <f t="shared" si="1"/>
        <v>4.9608068552696082E-2</v>
      </c>
      <c r="H45" s="26">
        <f t="shared" si="4"/>
        <v>7.246992674444484E-4</v>
      </c>
      <c r="I45" s="26">
        <f t="shared" si="5"/>
        <v>2.4609604655289937E-3</v>
      </c>
    </row>
    <row r="46" spans="1:9" x14ac:dyDescent="0.25">
      <c r="A46" s="3">
        <v>35</v>
      </c>
      <c r="B46" s="30">
        <v>3861.38</v>
      </c>
      <c r="C46" s="26">
        <f t="shared" si="2"/>
        <v>8.1004358865966936E-2</v>
      </c>
      <c r="D46" s="31">
        <v>2241.83</v>
      </c>
      <c r="E46" s="26">
        <f t="shared" si="3"/>
        <v>4.951148604680547E-2</v>
      </c>
      <c r="F46" s="26">
        <f t="shared" si="0"/>
        <v>9.3486299504860343E-2</v>
      </c>
      <c r="G46" s="26">
        <f t="shared" si="1"/>
        <v>7.4153623043485259E-2</v>
      </c>
      <c r="H46" s="26">
        <f t="shared" si="4"/>
        <v>6.9323478132137769E-3</v>
      </c>
      <c r="I46" s="26">
        <f t="shared" si="5"/>
        <v>5.4987598104753082E-3</v>
      </c>
    </row>
    <row r="47" spans="1:9" x14ac:dyDescent="0.25">
      <c r="A47" s="3">
        <v>36</v>
      </c>
      <c r="B47" s="30">
        <v>3883.06</v>
      </c>
      <c r="C47" s="26">
        <f t="shared" si="2"/>
        <v>5.6145730282955407E-3</v>
      </c>
      <c r="D47" s="31">
        <v>2278.92</v>
      </c>
      <c r="E47" s="26">
        <f t="shared" si="3"/>
        <v>1.6544519432784888E-2</v>
      </c>
      <c r="F47" s="26">
        <f t="shared" si="0"/>
        <v>1.8096513667188951E-2</v>
      </c>
      <c r="G47" s="26">
        <f t="shared" si="1"/>
        <v>4.1186656429464674E-2</v>
      </c>
      <c r="H47" s="26">
        <f t="shared" si="4"/>
        <v>7.4533489098162317E-4</v>
      </c>
      <c r="I47" s="26">
        <f t="shared" si="5"/>
        <v>1.6963406678387638E-3</v>
      </c>
    </row>
  </sheetData>
  <sheetProtection password="CF5F" sheet="1" objects="1" scenarios="1"/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Beta coef.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2013-06-25T11:31:13Z</dcterms:modified>
</cp:coreProperties>
</file>